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jortiz\Downloads\"/>
    </mc:Choice>
  </mc:AlternateContent>
  <xr:revisionPtr revIDLastSave="0" documentId="13_ncr:1_{09D95E42-A967-4D85-8A46-B3E6802FA2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JECUCIÓN GASTOS ENERO 2026" sheetId="1" r:id="rId1"/>
  </sheets>
  <definedNames>
    <definedName name="_xlnm.Print_Area" localSheetId="0">'EJECUCIÓN GASTOS ENERO 2026'!$A$1:$D$115</definedName>
    <definedName name="_xlnm.Print_Titles" localSheetId="0">'EJECUCIÓN GASTOS ENERO 2026'!$16:$16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C90" i="1" l="1"/>
  <c r="C87" i="1"/>
  <c r="C84" i="1"/>
  <c r="C78" i="1"/>
  <c r="C75" i="1"/>
  <c r="C70" i="1"/>
  <c r="C60" i="1"/>
  <c r="C52" i="1"/>
  <c r="C44" i="1"/>
  <c r="C34" i="1"/>
  <c r="C18" i="1"/>
  <c r="C24" i="1"/>
  <c r="C83" i="1" l="1"/>
  <c r="C92" i="1" s="1"/>
  <c r="D89" i="1"/>
  <c r="D88" i="1"/>
  <c r="D86" i="1"/>
  <c r="D85" i="1"/>
  <c r="D81" i="1"/>
  <c r="D80" i="1"/>
  <c r="D79" i="1"/>
  <c r="D77" i="1"/>
  <c r="D76" i="1"/>
  <c r="D74" i="1"/>
  <c r="D73" i="1"/>
  <c r="D72" i="1"/>
  <c r="D71" i="1"/>
  <c r="D69" i="1"/>
  <c r="D68" i="1"/>
  <c r="D67" i="1"/>
  <c r="D66" i="1"/>
  <c r="D65" i="1"/>
  <c r="D64" i="1"/>
  <c r="D63" i="1"/>
  <c r="D62" i="1"/>
  <c r="D61" i="1"/>
  <c r="D59" i="1"/>
  <c r="D58" i="1"/>
  <c r="D57" i="1"/>
  <c r="D56" i="1"/>
  <c r="D55" i="1"/>
  <c r="D54" i="1"/>
  <c r="D53" i="1"/>
  <c r="D51" i="1"/>
  <c r="D50" i="1"/>
  <c r="D49" i="1"/>
  <c r="D48" i="1"/>
  <c r="D47" i="1"/>
  <c r="D46" i="1"/>
  <c r="D45" i="1"/>
  <c r="D43" i="1"/>
  <c r="D42" i="1"/>
  <c r="D41" i="1"/>
  <c r="D40" i="1"/>
  <c r="D39" i="1"/>
  <c r="D38" i="1"/>
  <c r="D37" i="1"/>
  <c r="D36" i="1"/>
  <c r="D35" i="1"/>
  <c r="D33" i="1"/>
  <c r="D32" i="1"/>
  <c r="D31" i="1"/>
  <c r="D30" i="1"/>
  <c r="D29" i="1"/>
  <c r="D28" i="1"/>
  <c r="D27" i="1"/>
  <c r="D26" i="1"/>
  <c r="D25" i="1"/>
  <c r="D23" i="1"/>
  <c r="D22" i="1"/>
  <c r="D21" i="1"/>
  <c r="D20" i="1"/>
  <c r="D19" i="1"/>
  <c r="D91" i="1"/>
  <c r="D84" i="1" l="1"/>
  <c r="D52" i="1" l="1"/>
  <c r="D90" i="1"/>
  <c r="D87" i="1"/>
  <c r="D92" i="1" l="1"/>
  <c r="D83" i="1"/>
  <c r="D78" i="1"/>
  <c r="D75" i="1"/>
  <c r="D70" i="1"/>
  <c r="D60" i="1" l="1"/>
  <c r="D34" i="1" l="1"/>
  <c r="B44" i="1"/>
  <c r="B60" i="1"/>
  <c r="B70" i="1"/>
  <c r="B34" i="1"/>
  <c r="B24" i="1"/>
  <c r="B18" i="1"/>
  <c r="D18" i="1" l="1"/>
  <c r="D24" i="1"/>
  <c r="D44" i="1"/>
  <c r="B82" i="1"/>
  <c r="B17" i="1" s="1"/>
  <c r="C82" i="1"/>
  <c r="D82" i="1" l="1"/>
  <c r="B93" i="1"/>
  <c r="C93" i="1"/>
  <c r="D93" i="1" s="1"/>
  <c r="C17" i="1"/>
  <c r="D17" i="1" s="1"/>
</calcChain>
</file>

<file path=xl/sharedStrings.xml><?xml version="1.0" encoding="utf-8"?>
<sst xmlns="http://schemas.openxmlformats.org/spreadsheetml/2006/main" count="88" uniqueCount="88">
  <si>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</si>
  <si>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</si>
  <si>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</si>
  <si>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</si>
  <si>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</si>
  <si>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</si>
  <si>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</si>
  <si>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</si>
  <si>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</si>
  <si>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</si>
  <si>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</si>
  <si>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</si>
  <si>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</si>
  <si>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</si>
  <si>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</si>
  <si>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</si>
  <si>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</si>
  <si>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</si>
  <si>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</si>
  <si>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</si>
  <si>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</si>
  <si>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</si>
  <si>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</si>
  <si>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</si>
  <si>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</si>
  <si>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</si>
  <si>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</si>
  <si>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</si>
  <si>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</si>
  <si>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</si>
  <si>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</si>
  <si>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</si>
  <si>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</si>
  <si>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</si>
  <si>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</si>
  <si>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</si>
  <si>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</si>
  <si>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</si>
  <si>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</si>
  <si>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</si>
  <si>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</si>
  <si>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</si>
  <si>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</si>
  <si>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</si>
  <si>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</si>
  <si>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</si>
  <si>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</si>
  <si>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</si>
  <si>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</si>
  <si>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</si>
  <si>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</si>
  <si>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</si>
  <si>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</si>
  <si>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</si>
  <si>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</si>
  <si>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</si>
  <si>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</si>
  <si>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</si>
  <si>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</si>
  <si>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</si>
  <si>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</si>
  <si>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</si>
  <si>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</si>
  <si>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</si>
  <si>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</si>
  <si>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</si>
  <si>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</si>
  <si>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</si>
  <si>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</si>
  <si>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</si>
  <si>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</si>
  <si>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</si>
  <si>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</si>
  <si>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</si>
  <si>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</si>
  <si>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</si>
  <si>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</si>
  <si>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</si>
  <si>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</si>
  <si>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</si>
  <si>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</si>
  <si>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</si>
  <si>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</si>
  <si>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</si>
  <si>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</si>
  <si>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2.8 - ADQUISICIÓN DE ACTIVOS FINANCIEROS CON FINES DE POLÍTICA</t>
  </si>
  <si>
    <t>DETALLE</t>
  </si>
  <si>
    <t xml:space="preserve">   DESDE 01 AL 31 DE ENERO,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</si>
</sst>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8" fillId="0" borderId="1" xfId="0" applyFont="1" applyBorder="1" applyAlignment="1">
      <alignment horizontal="left" vertical="center" wrapText="1"/>
    </xf>
    <xf numFmtId="2" fontId="11" fillId="0" borderId="2" xfId="1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164" fontId="8" fillId="0" borderId="7" xfId="1" applyFont="1" applyBorder="1" applyAlignment="1">
      <alignment horizontal="right" vertical="center" wrapText="1"/>
    </xf>
    <xf numFmtId="164" fontId="11" fillId="0" borderId="2" xfId="1" applyFont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 vertical="center"/>
    </xf>
    <xf numFmtId="164" fontId="11" fillId="0" borderId="3" xfId="1" applyFont="1" applyBorder="1" applyAlignment="1">
      <alignment horizontal="right" vertical="center" wrapText="1"/>
    </xf>
    <xf numFmtId="164" fontId="11" fillId="0" borderId="4" xfId="1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1" fillId="0" borderId="2" xfId="1" applyNumberFormat="1" applyFont="1" applyBorder="1" applyAlignment="1">
      <alignment horizontal="right" vertical="center"/>
    </xf>
    <xf numFmtId="164" fontId="11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164" fontId="11" fillId="0" borderId="0" xfId="0" applyNumberFormat="1" applyFont="1" applyAlignment="1">
      <alignment horizontal="right" vertical="center"/>
    </xf>
    <xf numFmtId="164" fontId="11" fillId="0" borderId="3" xfId="1" applyFont="1" applyBorder="1" applyAlignment="1">
      <alignment horizontal="right" vertical="center"/>
    </xf>
    <xf numFmtId="164" fontId="11" fillId="0" borderId="2" xfId="1" applyFont="1" applyBorder="1" applyAlignment="1">
      <alignment horizontal="right" vertical="center"/>
    </xf>
    <xf numFmtId="164" fontId="8" fillId="2" borderId="8" xfId="1" applyFont="1" applyFill="1" applyBorder="1" applyAlignment="1">
      <alignment horizontal="right" vertical="center" wrapText="1"/>
    </xf>
    <xf numFmtId="164" fontId="8" fillId="0" borderId="8" xfId="0" applyNumberFormat="1" applyFont="1" applyBorder="1" applyAlignment="1">
      <alignment horizontal="right" vertical="center"/>
    </xf>
    <xf numFmtId="164" fontId="11" fillId="0" borderId="4" xfId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3" xfId="1" applyNumberFormat="1" applyFont="1" applyBorder="1" applyAlignment="1">
      <alignment horizontal="right" vertical="center"/>
    </xf>
    <xf numFmtId="2" fontId="11" fillId="0" borderId="5" xfId="1" applyNumberFormat="1" applyFont="1" applyBorder="1" applyAlignment="1">
      <alignment horizontal="right" vertical="center"/>
    </xf>
    <xf numFmtId="2" fontId="11" fillId="0" borderId="9" xfId="1" applyNumberFormat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 wrapText="1"/>
    </xf>
    <xf numFmtId="164" fontId="8" fillId="0" borderId="11" xfId="0" applyNumberFormat="1" applyFont="1" applyBorder="1" applyAlignment="1">
      <alignment horizontal="right" vertical="center"/>
    </xf>
    <xf numFmtId="164" fontId="8" fillId="0" borderId="13" xfId="0" applyNumberFormat="1" applyFont="1" applyBorder="1" applyAlignment="1">
      <alignment horizontal="right" vertical="center"/>
    </xf>
    <xf numFmtId="2" fontId="8" fillId="0" borderId="13" xfId="0" applyNumberFormat="1" applyFont="1" applyBorder="1" applyAlignment="1">
      <alignment horizontal="right" vertical="center"/>
    </xf>
    <xf numFmtId="164" fontId="8" fillId="0" borderId="15" xfId="0" applyNumberFormat="1" applyFont="1" applyBorder="1" applyAlignment="1">
      <alignment horizontal="right" vertical="center"/>
    </xf>
    <xf numFmtId="2" fontId="8" fillId="0" borderId="15" xfId="0" applyNumberFormat="1" applyFont="1" applyBorder="1" applyAlignment="1">
      <alignment horizontal="right" vertical="center"/>
    </xf>
    <xf numFmtId="2" fontId="8" fillId="0" borderId="11" xfId="0" applyNumberFormat="1" applyFont="1" applyBorder="1" applyAlignment="1">
      <alignment horizontal="right" vertical="center"/>
    </xf>
    <xf numFmtId="2" fontId="8" fillId="0" borderId="17" xfId="0" applyNumberFormat="1" applyFont="1" applyBorder="1" applyAlignment="1">
      <alignment horizontal="right" vertical="center"/>
    </xf>
    <xf numFmtId="164" fontId="8" fillId="0" borderId="13" xfId="1" applyFont="1" applyBorder="1" applyAlignment="1">
      <alignment horizontal="right" vertical="center"/>
    </xf>
    <xf numFmtId="2" fontId="8" fillId="0" borderId="18" xfId="0" applyNumberFormat="1" applyFont="1" applyBorder="1" applyAlignment="1">
      <alignment horizontal="right" vertical="center"/>
    </xf>
    <xf numFmtId="2" fontId="11" fillId="0" borderId="11" xfId="1" applyNumberFormat="1" applyFont="1" applyBorder="1" applyAlignment="1">
      <alignment horizontal="right" vertical="center"/>
    </xf>
    <xf numFmtId="2" fontId="11" fillId="0" borderId="15" xfId="1" applyNumberFormat="1" applyFont="1" applyBorder="1" applyAlignment="1">
      <alignment horizontal="right" vertical="center"/>
    </xf>
    <xf numFmtId="2" fontId="11" fillId="0" borderId="18" xfId="1" applyNumberFormat="1" applyFont="1" applyBorder="1" applyAlignment="1">
      <alignment horizontal="right" vertical="center"/>
    </xf>
    <xf numFmtId="0" fontId="11" fillId="0" borderId="10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1" fillId="0" borderId="12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2" fontId="8" fillId="0" borderId="7" xfId="1" applyNumberFormat="1" applyFont="1" applyBorder="1" applyAlignment="1">
      <alignment horizontal="right" vertical="center"/>
    </xf>
    <xf numFmtId="2" fontId="8" fillId="0" borderId="8" xfId="0" applyNumberFormat="1" applyFont="1" applyBorder="1" applyAlignment="1">
      <alignment horizontal="right" vertical="center"/>
    </xf>
    <xf numFmtId="2" fontId="11" fillId="0" borderId="8" xfId="1" applyNumberFormat="1" applyFont="1" applyBorder="1" applyAlignment="1">
      <alignment horizontal="right" vertical="center"/>
    </xf>
    <xf numFmtId="2" fontId="11" fillId="0" borderId="7" xfId="1" applyNumberFormat="1" applyFont="1" applyBorder="1" applyAlignment="1">
      <alignment horizontal="right" vertical="center"/>
    </xf>
    <xf numFmtId="2" fontId="11" fillId="0" borderId="20" xfId="1" applyNumberFormat="1" applyFont="1" applyBorder="1" applyAlignment="1">
      <alignment horizontal="right" vertical="center"/>
    </xf>
    <xf numFmtId="0" fontId="8" fillId="2" borderId="1" xfId="0" applyFont="1" applyFill="1" applyBorder="1" applyAlignment="1">
      <alignment horizontal="left" vertical="center" wrapText="1"/>
    </xf>
    <xf numFmtId="164" fontId="8" fillId="2" borderId="7" xfId="1" applyFont="1" applyFill="1" applyBorder="1" applyAlignment="1">
      <alignment horizontal="right" vertical="center" wrapText="1"/>
    </xf>
    <xf numFmtId="2" fontId="8" fillId="0" borderId="21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8" fillId="3" borderId="1" xfId="0" applyFont="1" applyFill="1" applyBorder="1" applyAlignment="1">
      <alignment horizontal="left" vertical="center" wrapText="1"/>
    </xf>
    <xf numFmtId="2" fontId="8" fillId="3" borderId="7" xfId="1" applyNumberFormat="1" applyFont="1" applyFill="1" applyBorder="1" applyAlignment="1">
      <alignment horizontal="right" vertical="center"/>
    </xf>
    <xf numFmtId="2" fontId="8" fillId="3" borderId="8" xfId="1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center" vertical="center" wrapText="1"/>
    </xf>
    <xf numFmtId="164" fontId="8" fillId="3" borderId="7" xfId="1" applyFont="1" applyFill="1" applyBorder="1" applyAlignment="1">
      <alignment horizontal="right" vertical="center" wrapText="1"/>
    </xf>
    <xf numFmtId="164" fontId="8" fillId="3" borderId="8" xfId="0" applyNumberFormat="1" applyFont="1" applyFill="1" applyBorder="1" applyAlignment="1">
      <alignment horizontal="right" vertical="center"/>
    </xf>
    <xf numFmtId="0" fontId="11" fillId="0" borderId="22" xfId="0" applyFont="1" applyBorder="1" applyAlignment="1">
      <alignment horizontal="left" vertical="center" wrapText="1"/>
    </xf>
    <xf numFmtId="2" fontId="11" fillId="0" borderId="23" xfId="1" applyNumberFormat="1" applyFont="1" applyBorder="1" applyAlignment="1">
      <alignment horizontal="right" vertical="center"/>
    </xf>
    <xf numFmtId="2" fontId="11" fillId="0" borderId="24" xfId="1" applyNumberFormat="1" applyFont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2343149</xdr:colOff>
      <xdr:row>0</xdr:row>
      <xdr:rowOff>59872</xdr:rowOff>
    </xdr:from>
    <xdr:ext cx="3986893" cy="24765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49" y="59872"/>
          <a:ext cx="3986893" cy="2476500"/>
        </a:xfrm>
        <a:prstGeom prst="rect">
          <a:avLst/>
        </a:prstGeom>
        <a:noFill/>
      </xdr:spPr>
    </xdr:pic>
    <xdr:clientData fLocksWithSheet="0"/>
  </xdr:oneCellAnchor>
  <xdr:twoCellAnchor>
    <xdr:from>
      <xdr:col>2</xdr:col>
      <xdr:colOff>0</xdr:colOff>
      <xdr:row>104</xdr:row>
      <xdr:rowOff>0</xdr:rowOff>
    </xdr:from>
    <xdr:to>
      <xdr:col>3</xdr:col>
      <xdr:colOff>0</xdr:colOff>
      <xdr:row>109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0</xdr:col>
      <xdr:colOff>0</xdr:colOff>
      <xdr:row>103</xdr:row>
      <xdr:rowOff>62126</xdr:rowOff>
    </xdr:from>
    <xdr:ext cx="3686803" cy="926761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0" y="63547612"/>
          <a:ext cx="3686803" cy="926761"/>
          <a:chOff x="-660561" y="-140230"/>
          <a:chExt cx="2243820" cy="416667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542959" y="-140230"/>
            <a:ext cx="1859281" cy="41666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Dinachy G. Villar Toribio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División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de Presupuesto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660561" y="-28891"/>
            <a:ext cx="224382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54428</xdr:colOff>
      <xdr:row>103</xdr:row>
      <xdr:rowOff>32657</xdr:rowOff>
    </xdr:from>
    <xdr:ext cx="3686803" cy="926761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29EBFF22-C116-47E6-9775-4AFAB0198C1C}"/>
            </a:ext>
          </a:extLst>
        </xdr:cNvPr>
        <xdr:cNvGrpSpPr/>
      </xdr:nvGrpSpPr>
      <xdr:grpSpPr>
        <a:xfrm>
          <a:off x="4637314" y="63518143"/>
          <a:ext cx="3686803" cy="926761"/>
          <a:chOff x="-660561" y="-140230"/>
          <a:chExt cx="2243820" cy="416667"/>
        </a:xfrm>
      </xdr:grpSpPr>
      <xdr:sp macro="" textlink="">
        <xdr:nvSpPr>
          <xdr:cNvPr id="4" name="Shape 7">
            <a:extLst>
              <a:ext uri="{FF2B5EF4-FFF2-40B4-BE49-F238E27FC236}">
                <a16:creationId xmlns:a16="http://schemas.microsoft.com/office/drawing/2014/main" id="{4FC55FF1-563B-EC63-3364-4BDCAC77F214}"/>
              </a:ext>
            </a:extLst>
          </xdr:cNvPr>
          <xdr:cNvSpPr txBox="1"/>
        </xdr:nvSpPr>
        <xdr:spPr>
          <a:xfrm>
            <a:off x="-542959" y="-140230"/>
            <a:ext cx="1859281" cy="41666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Carlos Ortega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García</a:t>
            </a: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Departamento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5" name="Shape 8">
            <a:extLst>
              <a:ext uri="{FF2B5EF4-FFF2-40B4-BE49-F238E27FC236}">
                <a16:creationId xmlns:a16="http://schemas.microsoft.com/office/drawing/2014/main" id="{9F78770D-027F-DFD3-1E04-12A48C0AA0F4}"/>
              </a:ext>
            </a:extLst>
          </xdr:cNvPr>
          <xdr:cNvCxnSpPr/>
        </xdr:nvCxnSpPr>
        <xdr:spPr>
          <a:xfrm>
            <a:off x="-660561" y="-28891"/>
            <a:ext cx="224382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05"/>
  <sheetViews>
    <sheetView showGridLines="0" tabSelected="1" topLeftCell="A88" zoomScale="70" zoomScaleNormal="70" zoomScaleSheetLayoutView="100" workbookViewId="0">
      <selection activeCell="A88" sqref="A88:D88"/>
    </sheetView>
  </sheetViews>
  <sheetFormatPr baseColWidth="10" defaultColWidth="14.44140625" defaultRowHeight="15" customHeight="1" x14ac:dyDescent="0.3"/>
  <cols>
    <col min="1" max="1" width="41.33203125" customWidth="1"/>
    <col min="2" max="2" width="25.5546875" style="21" customWidth="1"/>
    <col min="3" max="3" width="27.33203125" style="14" bestFit="1" customWidth="1"/>
    <col min="4" max="4" width="28" style="21" customWidth="1"/>
    <col min="5" max="5" width="7" customWidth="1"/>
    <col min="6" max="7" width="9.109375" customWidth="1"/>
  </cols>
  <sheetData>
    <row r="1" spans="1:6" ht="18" x14ac:dyDescent="0.3">
      <c r="A1" s="1"/>
      <c r="B1" s="9"/>
      <c r="C1" s="9"/>
    </row>
    <row r="2" spans="1:6" ht="18" x14ac:dyDescent="0.3">
      <c r="A2" s="1"/>
      <c r="B2" s="9"/>
      <c r="C2" s="9"/>
    </row>
    <row r="3" spans="1:6" ht="18" x14ac:dyDescent="0.3">
      <c r="A3" s="1"/>
      <c r="B3" s="9"/>
      <c r="C3" s="9"/>
    </row>
    <row r="4" spans="1:6" ht="18" x14ac:dyDescent="0.3">
      <c r="A4" s="1"/>
      <c r="B4" s="9"/>
      <c r="C4" s="9"/>
    </row>
    <row r="6" spans="1:6" ht="18" x14ac:dyDescent="0.3">
      <c r="A6" s="1"/>
      <c r="B6" s="9"/>
      <c r="C6" s="9"/>
    </row>
    <row r="7" spans="1:6" ht="18" x14ac:dyDescent="0.3">
      <c r="A7" s="1"/>
      <c r="B7" s="9"/>
      <c r="C7" s="9"/>
    </row>
    <row r="8" spans="1:6" ht="18" x14ac:dyDescent="0.3">
      <c r="A8" s="1"/>
      <c r="B8" s="9"/>
      <c r="C8" s="9"/>
    </row>
    <row r="9" spans="1:6" ht="18" x14ac:dyDescent="0.3">
      <c r="A9" s="1"/>
      <c r="B9" s="9"/>
      <c r="C9" s="9"/>
    </row>
    <row r="10" spans="1:6" ht="16.2" customHeight="1" x14ac:dyDescent="0.3">
      <c r="A10" s="69"/>
      <c r="B10" s="69"/>
      <c r="C10" s="9"/>
    </row>
    <row r="11" spans="1:6" ht="18.600000000000001" hidden="1" customHeight="1" x14ac:dyDescent="0.3">
      <c r="A11" s="69"/>
      <c r="B11" s="69"/>
      <c r="C11" s="70"/>
    </row>
    <row r="12" spans="1:6" ht="25.2" customHeight="1" x14ac:dyDescent="0.3">
      <c r="A12" s="71" t="s">
        <v>87</v>
      </c>
      <c r="B12" s="71"/>
      <c r="C12" s="71"/>
      <c r="D12" s="71"/>
    </row>
    <row r="13" spans="1:6" ht="22.8" customHeight="1" x14ac:dyDescent="0.3">
      <c r="A13" s="71" t="s">
        <v>80</v>
      </c>
      <c r="B13" s="71"/>
      <c r="C13" s="71"/>
      <c r="D13" s="71"/>
    </row>
    <row r="14" spans="1:6" ht="18.600000000000001" customHeight="1" x14ac:dyDescent="0.4">
      <c r="A14" s="68" t="s">
        <v>79</v>
      </c>
      <c r="B14" s="68"/>
      <c r="C14" s="68"/>
      <c r="D14" s="68"/>
    </row>
    <row r="15" spans="1:6" ht="12" customHeight="1" thickBot="1" x14ac:dyDescent="0.35">
      <c r="A15" s="5"/>
      <c r="B15" s="15"/>
      <c r="C15" s="10"/>
    </row>
    <row r="16" spans="1:6" ht="42.75" customHeight="1" thickBot="1" x14ac:dyDescent="0.35">
      <c r="A16" s="55" t="s">
        <v>86</v>
      </c>
      <c r="B16" s="56" t="s">
        <v>77</v>
      </c>
      <c r="C16" s="57" t="s">
        <v>0</v>
      </c>
      <c r="D16" s="54" t="s">
        <v>1</v>
      </c>
      <c r="E16" s="2"/>
      <c r="F16" s="2"/>
    </row>
    <row r="17" spans="1:7" ht="39.75" customHeight="1" thickBot="1" x14ac:dyDescent="0.35">
      <c r="A17" s="7" t="s">
        <v>2</v>
      </c>
      <c r="B17" s="11">
        <f>+B82</f>
        <v>2184597781</v>
      </c>
      <c r="C17" s="11">
        <f t="shared" ref="C17" si="0">+C82</f>
        <v>103251874.17</v>
      </c>
      <c r="D17" s="29">
        <f t="shared" ref="D17:D48" si="1">SUM(C17:C17)</f>
        <v>103251874.17</v>
      </c>
      <c r="E17" s="2"/>
      <c r="F17" s="2"/>
    </row>
    <row r="18" spans="1:7" ht="56.25" customHeight="1" thickBot="1" x14ac:dyDescent="0.35">
      <c r="A18" s="7" t="s">
        <v>3</v>
      </c>
      <c r="B18" s="11">
        <f>+B19+B20+B21+B23</f>
        <v>1111877824</v>
      </c>
      <c r="C18" s="11">
        <f>SUM(C19:C23)</f>
        <v>67527422.530000001</v>
      </c>
      <c r="D18" s="29">
        <f t="shared" si="1"/>
        <v>67527422.530000001</v>
      </c>
      <c r="G18" s="2"/>
    </row>
    <row r="19" spans="1:7" s="49" customFormat="1" ht="33" customHeight="1" x14ac:dyDescent="0.3">
      <c r="A19" s="48" t="s">
        <v>4</v>
      </c>
      <c r="B19" s="16">
        <v>847228388.70000005</v>
      </c>
      <c r="C19" s="26">
        <v>57117717.93</v>
      </c>
      <c r="D19" s="36">
        <f t="shared" si="1"/>
        <v>57117717.93</v>
      </c>
    </row>
    <row r="20" spans="1:7" s="49" customFormat="1" ht="33.75" customHeight="1" x14ac:dyDescent="0.3">
      <c r="A20" s="50" t="s">
        <v>5</v>
      </c>
      <c r="B20" s="12">
        <v>143927275</v>
      </c>
      <c r="C20" s="27">
        <v>1711596.74</v>
      </c>
      <c r="D20" s="37">
        <f t="shared" si="1"/>
        <v>1711596.74</v>
      </c>
    </row>
    <row r="21" spans="1:7" s="49" customFormat="1" ht="44.25" customHeight="1" x14ac:dyDescent="0.3">
      <c r="A21" s="50" t="s">
        <v>6</v>
      </c>
      <c r="B21" s="12">
        <v>150000</v>
      </c>
      <c r="C21" s="22">
        <v>0</v>
      </c>
      <c r="D21" s="38">
        <f t="shared" si="1"/>
        <v>0</v>
      </c>
    </row>
    <row r="22" spans="1:7" s="49" customFormat="1" ht="57.75" customHeight="1" x14ac:dyDescent="0.3">
      <c r="A22" s="50" t="s">
        <v>7</v>
      </c>
      <c r="B22" s="8">
        <v>0</v>
      </c>
      <c r="C22" s="22">
        <v>0</v>
      </c>
      <c r="D22" s="38">
        <f t="shared" si="1"/>
        <v>0</v>
      </c>
    </row>
    <row r="23" spans="1:7" s="49" customFormat="1" ht="52.5" customHeight="1" thickBot="1" x14ac:dyDescent="0.35">
      <c r="A23" s="51" t="s">
        <v>8</v>
      </c>
      <c r="B23" s="17">
        <v>120572160.3</v>
      </c>
      <c r="C23" s="30">
        <v>8698107.8599999994</v>
      </c>
      <c r="D23" s="39">
        <f t="shared" si="1"/>
        <v>8698107.8599999994</v>
      </c>
    </row>
    <row r="24" spans="1:7" s="49" customFormat="1" ht="58.5" customHeight="1" thickBot="1" x14ac:dyDescent="0.35">
      <c r="A24" s="7" t="s">
        <v>9</v>
      </c>
      <c r="B24" s="11">
        <f>+B25+B26+B27+B28+B29+B30+B31+B32+B33</f>
        <v>282003711</v>
      </c>
      <c r="C24" s="11">
        <f>SUM(C25:C33)</f>
        <v>4053743.48</v>
      </c>
      <c r="D24" s="29">
        <f t="shared" si="1"/>
        <v>4053743.48</v>
      </c>
    </row>
    <row r="25" spans="1:7" s="49" customFormat="1" ht="32.25" customHeight="1" x14ac:dyDescent="0.3">
      <c r="A25" s="48" t="s">
        <v>10</v>
      </c>
      <c r="B25" s="16">
        <v>31285792</v>
      </c>
      <c r="C25" s="26">
        <v>2880027.17</v>
      </c>
      <c r="D25" s="36">
        <f t="shared" si="1"/>
        <v>2880027.17</v>
      </c>
    </row>
    <row r="26" spans="1:7" s="49" customFormat="1" ht="63.75" customHeight="1" x14ac:dyDescent="0.3">
      <c r="A26" s="50" t="s">
        <v>11</v>
      </c>
      <c r="B26" s="12">
        <v>4750000</v>
      </c>
      <c r="C26" s="22">
        <v>0</v>
      </c>
      <c r="D26" s="38">
        <f t="shared" si="1"/>
        <v>0</v>
      </c>
    </row>
    <row r="27" spans="1:7" s="49" customFormat="1" ht="36.75" customHeight="1" x14ac:dyDescent="0.3">
      <c r="A27" s="50" t="s">
        <v>12</v>
      </c>
      <c r="B27" s="12">
        <v>7599999</v>
      </c>
      <c r="C27" s="22">
        <v>0</v>
      </c>
      <c r="D27" s="38">
        <f t="shared" si="1"/>
        <v>0</v>
      </c>
    </row>
    <row r="28" spans="1:7" s="49" customFormat="1" ht="41.25" customHeight="1" x14ac:dyDescent="0.3">
      <c r="A28" s="50" t="s">
        <v>13</v>
      </c>
      <c r="B28" s="12">
        <v>1500000</v>
      </c>
      <c r="C28" s="22">
        <v>0</v>
      </c>
      <c r="D28" s="38">
        <f t="shared" si="1"/>
        <v>0</v>
      </c>
    </row>
    <row r="29" spans="1:7" s="49" customFormat="1" ht="50.25" customHeight="1" x14ac:dyDescent="0.3">
      <c r="A29" s="50" t="s">
        <v>14</v>
      </c>
      <c r="B29" s="12">
        <v>28647284</v>
      </c>
      <c r="C29" s="27">
        <v>1173716.31</v>
      </c>
      <c r="D29" s="43">
        <f t="shared" si="1"/>
        <v>1173716.31</v>
      </c>
    </row>
    <row r="30" spans="1:7" s="49" customFormat="1" ht="32.25" customHeight="1" x14ac:dyDescent="0.3">
      <c r="A30" s="50" t="s">
        <v>15</v>
      </c>
      <c r="B30" s="12">
        <v>19159476</v>
      </c>
      <c r="C30" s="22">
        <v>0</v>
      </c>
      <c r="D30" s="38">
        <f t="shared" si="1"/>
        <v>0</v>
      </c>
    </row>
    <row r="31" spans="1:7" s="49" customFormat="1" ht="87" customHeight="1" x14ac:dyDescent="0.3">
      <c r="A31" s="50" t="s">
        <v>16</v>
      </c>
      <c r="B31" s="12">
        <v>11927558</v>
      </c>
      <c r="C31" s="22">
        <v>0</v>
      </c>
      <c r="D31" s="38">
        <f t="shared" si="1"/>
        <v>0</v>
      </c>
    </row>
    <row r="32" spans="1:7" s="49" customFormat="1" ht="61.2" customHeight="1" x14ac:dyDescent="0.3">
      <c r="A32" s="50" t="s">
        <v>78</v>
      </c>
      <c r="B32" s="12">
        <v>161133602</v>
      </c>
      <c r="C32" s="22">
        <v>0</v>
      </c>
      <c r="D32" s="38">
        <f t="shared" si="1"/>
        <v>0</v>
      </c>
    </row>
    <row r="33" spans="1:4" s="49" customFormat="1" ht="60" customHeight="1" thickBot="1" x14ac:dyDescent="0.35">
      <c r="A33" s="51" t="s">
        <v>17</v>
      </c>
      <c r="B33" s="17">
        <v>16000000</v>
      </c>
      <c r="C33" s="31">
        <v>0</v>
      </c>
      <c r="D33" s="40">
        <f t="shared" si="1"/>
        <v>0</v>
      </c>
    </row>
    <row r="34" spans="1:4" s="49" customFormat="1" ht="57.75" customHeight="1" thickBot="1" x14ac:dyDescent="0.35">
      <c r="A34" s="7" t="s">
        <v>18</v>
      </c>
      <c r="B34" s="11">
        <f>+B35+B36+B37+B38+B39+B40+B41+B43</f>
        <v>211687754</v>
      </c>
      <c r="C34" s="58">
        <f>SUM(C35:C43)</f>
        <v>0</v>
      </c>
      <c r="D34" s="65">
        <f t="shared" si="1"/>
        <v>0</v>
      </c>
    </row>
    <row r="35" spans="1:4" s="49" customFormat="1" ht="63" customHeight="1" x14ac:dyDescent="0.3">
      <c r="A35" s="48" t="s">
        <v>19</v>
      </c>
      <c r="B35" s="16">
        <v>128279514</v>
      </c>
      <c r="C35" s="32">
        <v>0</v>
      </c>
      <c r="D35" s="41">
        <f t="shared" si="1"/>
        <v>0</v>
      </c>
    </row>
    <row r="36" spans="1:4" s="49" customFormat="1" ht="41.25" customHeight="1" x14ac:dyDescent="0.3">
      <c r="A36" s="50" t="s">
        <v>20</v>
      </c>
      <c r="B36" s="12">
        <v>3577000</v>
      </c>
      <c r="C36" s="22">
        <v>0</v>
      </c>
      <c r="D36" s="38">
        <f t="shared" si="1"/>
        <v>0</v>
      </c>
    </row>
    <row r="37" spans="1:4" s="49" customFormat="1" ht="54" customHeight="1" x14ac:dyDescent="0.3">
      <c r="A37" s="50" t="s">
        <v>21</v>
      </c>
      <c r="B37" s="12">
        <v>1031000</v>
      </c>
      <c r="C37" s="22">
        <v>0</v>
      </c>
      <c r="D37" s="38">
        <f t="shared" si="1"/>
        <v>0</v>
      </c>
    </row>
    <row r="38" spans="1:4" s="49" customFormat="1" ht="50.25" customHeight="1" x14ac:dyDescent="0.3">
      <c r="A38" s="50" t="s">
        <v>22</v>
      </c>
      <c r="B38" s="12">
        <v>38164201</v>
      </c>
      <c r="C38" s="22">
        <v>0</v>
      </c>
      <c r="D38" s="38">
        <f t="shared" si="1"/>
        <v>0</v>
      </c>
    </row>
    <row r="39" spans="1:4" s="49" customFormat="1" ht="60" customHeight="1" x14ac:dyDescent="0.3">
      <c r="A39" s="50" t="s">
        <v>23</v>
      </c>
      <c r="B39" s="12">
        <v>1600000</v>
      </c>
      <c r="C39" s="22">
        <v>0</v>
      </c>
      <c r="D39" s="38">
        <f t="shared" si="1"/>
        <v>0</v>
      </c>
    </row>
    <row r="40" spans="1:4" s="49" customFormat="1" ht="60.75" customHeight="1" x14ac:dyDescent="0.3">
      <c r="A40" s="50" t="s">
        <v>24</v>
      </c>
      <c r="B40" s="22">
        <v>0</v>
      </c>
      <c r="C40" s="22">
        <v>0</v>
      </c>
      <c r="D40" s="38">
        <f t="shared" si="1"/>
        <v>0</v>
      </c>
    </row>
    <row r="41" spans="1:4" s="49" customFormat="1" ht="68.400000000000006" customHeight="1" x14ac:dyDescent="0.3">
      <c r="A41" s="50" t="s">
        <v>25</v>
      </c>
      <c r="B41" s="12">
        <v>17614490</v>
      </c>
      <c r="C41" s="22">
        <v>0</v>
      </c>
      <c r="D41" s="38">
        <f t="shared" si="1"/>
        <v>0</v>
      </c>
    </row>
    <row r="42" spans="1:4" s="49" customFormat="1" ht="75.599999999999994" customHeight="1" x14ac:dyDescent="0.3">
      <c r="A42" s="50" t="s">
        <v>71</v>
      </c>
      <c r="B42" s="35">
        <v>0</v>
      </c>
      <c r="C42" s="22">
        <v>0</v>
      </c>
      <c r="D42" s="38">
        <f t="shared" si="1"/>
        <v>0</v>
      </c>
    </row>
    <row r="43" spans="1:4" s="49" customFormat="1" ht="45.75" customHeight="1" thickBot="1" x14ac:dyDescent="0.35">
      <c r="A43" s="52" t="s">
        <v>26</v>
      </c>
      <c r="B43" s="17">
        <v>21421549</v>
      </c>
      <c r="C43" s="34">
        <v>0</v>
      </c>
      <c r="D43" s="38">
        <f t="shared" si="1"/>
        <v>0</v>
      </c>
    </row>
    <row r="44" spans="1:4" s="49" customFormat="1" ht="60.75" customHeight="1" thickBot="1" x14ac:dyDescent="0.35">
      <c r="A44" s="7" t="s">
        <v>27</v>
      </c>
      <c r="B44" s="11">
        <f>+B45+B50</f>
        <v>518154309</v>
      </c>
      <c r="C44" s="11">
        <f>SUM(C45:C51)</f>
        <v>31670708.16</v>
      </c>
      <c r="D44" s="29">
        <f t="shared" si="1"/>
        <v>31670708.16</v>
      </c>
    </row>
    <row r="45" spans="1:4" s="49" customFormat="1" ht="61.5" customHeight="1" x14ac:dyDescent="0.3">
      <c r="A45" s="48" t="s">
        <v>28</v>
      </c>
      <c r="B45" s="16">
        <v>517504309</v>
      </c>
      <c r="C45" s="16">
        <v>31670708.16</v>
      </c>
      <c r="D45" s="36">
        <f t="shared" si="1"/>
        <v>31670708.16</v>
      </c>
    </row>
    <row r="46" spans="1:4" s="49" customFormat="1" ht="69.599999999999994" customHeight="1" x14ac:dyDescent="0.3">
      <c r="A46" s="50" t="s">
        <v>29</v>
      </c>
      <c r="B46" s="31">
        <v>0</v>
      </c>
      <c r="C46" s="31">
        <v>0</v>
      </c>
      <c r="D46" s="38">
        <f t="shared" si="1"/>
        <v>0</v>
      </c>
    </row>
    <row r="47" spans="1:4" s="49" customFormat="1" ht="70.8" customHeight="1" x14ac:dyDescent="0.3">
      <c r="A47" s="50" t="s">
        <v>30</v>
      </c>
      <c r="B47" s="31">
        <v>0</v>
      </c>
      <c r="C47" s="31">
        <v>0</v>
      </c>
      <c r="D47" s="38">
        <f t="shared" si="1"/>
        <v>0</v>
      </c>
    </row>
    <row r="48" spans="1:4" s="49" customFormat="1" ht="75.75" customHeight="1" x14ac:dyDescent="0.3">
      <c r="A48" s="50" t="s">
        <v>31</v>
      </c>
      <c r="B48" s="31">
        <v>0</v>
      </c>
      <c r="C48" s="31">
        <v>0</v>
      </c>
      <c r="D48" s="38">
        <f t="shared" si="1"/>
        <v>0</v>
      </c>
    </row>
    <row r="49" spans="1:4" s="49" customFormat="1" ht="72" customHeight="1" x14ac:dyDescent="0.3">
      <c r="A49" s="50" t="s">
        <v>32</v>
      </c>
      <c r="B49" s="31">
        <v>0</v>
      </c>
      <c r="C49" s="31">
        <v>0</v>
      </c>
      <c r="D49" s="38">
        <f t="shared" ref="D49:D80" si="2">SUM(C49:C49)</f>
        <v>0</v>
      </c>
    </row>
    <row r="50" spans="1:4" s="49" customFormat="1" ht="65.400000000000006" customHeight="1" x14ac:dyDescent="0.3">
      <c r="A50" s="50" t="s">
        <v>33</v>
      </c>
      <c r="B50" s="12">
        <v>650000</v>
      </c>
      <c r="C50" s="31">
        <v>0</v>
      </c>
      <c r="D50" s="38">
        <f t="shared" si="2"/>
        <v>0</v>
      </c>
    </row>
    <row r="51" spans="1:4" s="49" customFormat="1" ht="76.5" customHeight="1" thickBot="1" x14ac:dyDescent="0.35">
      <c r="A51" s="51" t="s">
        <v>34</v>
      </c>
      <c r="B51" s="31">
        <v>0</v>
      </c>
      <c r="C51" s="31">
        <v>0</v>
      </c>
      <c r="D51" s="40">
        <f t="shared" si="2"/>
        <v>0</v>
      </c>
    </row>
    <row r="52" spans="1:4" s="49" customFormat="1" ht="54.75" customHeight="1" thickBot="1" x14ac:dyDescent="0.35">
      <c r="A52" s="7" t="s">
        <v>35</v>
      </c>
      <c r="B52" s="58">
        <v>0</v>
      </c>
      <c r="C52" s="58">
        <f>SUM(C53:C59)</f>
        <v>0</v>
      </c>
      <c r="D52" s="59">
        <f t="shared" si="2"/>
        <v>0</v>
      </c>
    </row>
    <row r="53" spans="1:4" s="49" customFormat="1" ht="59.25" customHeight="1" x14ac:dyDescent="0.3">
      <c r="A53" s="48" t="s">
        <v>36</v>
      </c>
      <c r="B53" s="33">
        <v>0</v>
      </c>
      <c r="C53" s="33">
        <v>0</v>
      </c>
      <c r="D53" s="41">
        <f t="shared" si="2"/>
        <v>0</v>
      </c>
    </row>
    <row r="54" spans="1:4" s="49" customFormat="1" ht="68.25" customHeight="1" x14ac:dyDescent="0.3">
      <c r="A54" s="50" t="s">
        <v>37</v>
      </c>
      <c r="B54" s="31">
        <v>0</v>
      </c>
      <c r="C54" s="31">
        <v>0</v>
      </c>
      <c r="D54" s="38">
        <f t="shared" si="2"/>
        <v>0</v>
      </c>
    </row>
    <row r="55" spans="1:4" s="49" customFormat="1" ht="68.25" customHeight="1" x14ac:dyDescent="0.3">
      <c r="A55" s="50" t="s">
        <v>38</v>
      </c>
      <c r="B55" s="31">
        <v>0</v>
      </c>
      <c r="C55" s="31">
        <v>0</v>
      </c>
      <c r="D55" s="38">
        <f t="shared" si="2"/>
        <v>0</v>
      </c>
    </row>
    <row r="56" spans="1:4" s="49" customFormat="1" ht="81.599999999999994" customHeight="1" x14ac:dyDescent="0.3">
      <c r="A56" s="50" t="s">
        <v>39</v>
      </c>
      <c r="B56" s="31">
        <v>0</v>
      </c>
      <c r="C56" s="31">
        <v>0</v>
      </c>
      <c r="D56" s="38">
        <f t="shared" si="2"/>
        <v>0</v>
      </c>
    </row>
    <row r="57" spans="1:4" s="49" customFormat="1" ht="74.400000000000006" customHeight="1" x14ac:dyDescent="0.3">
      <c r="A57" s="50" t="s">
        <v>40</v>
      </c>
      <c r="B57" s="31">
        <v>0</v>
      </c>
      <c r="C57" s="31">
        <v>0</v>
      </c>
      <c r="D57" s="38">
        <f t="shared" si="2"/>
        <v>0</v>
      </c>
    </row>
    <row r="58" spans="1:4" s="49" customFormat="1" ht="65.25" customHeight="1" x14ac:dyDescent="0.3">
      <c r="A58" s="50" t="s">
        <v>41</v>
      </c>
      <c r="B58" s="22">
        <v>0</v>
      </c>
      <c r="C58" s="22">
        <v>0</v>
      </c>
      <c r="D58" s="38">
        <f t="shared" si="2"/>
        <v>0</v>
      </c>
    </row>
    <row r="59" spans="1:4" s="49" customFormat="1" ht="69" customHeight="1" thickBot="1" x14ac:dyDescent="0.35">
      <c r="A59" s="51" t="s">
        <v>42</v>
      </c>
      <c r="B59" s="31">
        <v>0</v>
      </c>
      <c r="C59" s="31">
        <v>0</v>
      </c>
      <c r="D59" s="42">
        <f t="shared" si="2"/>
        <v>0</v>
      </c>
    </row>
    <row r="60" spans="1:4" s="49" customFormat="1" ht="69" customHeight="1" thickBot="1" x14ac:dyDescent="0.35">
      <c r="A60" s="7" t="s">
        <v>43</v>
      </c>
      <c r="B60" s="11">
        <f>+B61+B62+B63+B64+B65+B66+B68</f>
        <v>60274183</v>
      </c>
      <c r="C60" s="58">
        <f>SUM(C61:C69)</f>
        <v>0</v>
      </c>
      <c r="D60" s="59">
        <f t="shared" si="2"/>
        <v>0</v>
      </c>
    </row>
    <row r="61" spans="1:4" s="49" customFormat="1" ht="40.5" customHeight="1" x14ac:dyDescent="0.3">
      <c r="A61" s="48" t="s">
        <v>44</v>
      </c>
      <c r="B61" s="16">
        <v>5891879</v>
      </c>
      <c r="C61" s="32">
        <v>0</v>
      </c>
      <c r="D61" s="38">
        <f t="shared" si="2"/>
        <v>0</v>
      </c>
    </row>
    <row r="62" spans="1:4" s="49" customFormat="1" ht="63" customHeight="1" x14ac:dyDescent="0.3">
      <c r="A62" s="50" t="s">
        <v>45</v>
      </c>
      <c r="B62" s="12">
        <v>795900</v>
      </c>
      <c r="C62" s="31">
        <v>0</v>
      </c>
      <c r="D62" s="38">
        <f t="shared" si="2"/>
        <v>0</v>
      </c>
    </row>
    <row r="63" spans="1:4" s="49" customFormat="1" ht="69" customHeight="1" x14ac:dyDescent="0.3">
      <c r="A63" s="50" t="s">
        <v>46</v>
      </c>
      <c r="B63" s="12">
        <v>1500000</v>
      </c>
      <c r="C63" s="31">
        <v>0</v>
      </c>
      <c r="D63" s="38">
        <f t="shared" si="2"/>
        <v>0</v>
      </c>
    </row>
    <row r="64" spans="1:4" s="49" customFormat="1" ht="72.75" customHeight="1" x14ac:dyDescent="0.3">
      <c r="A64" s="50" t="s">
        <v>47</v>
      </c>
      <c r="B64" s="12">
        <v>50828145</v>
      </c>
      <c r="C64" s="31">
        <v>0</v>
      </c>
      <c r="D64" s="38">
        <f t="shared" si="2"/>
        <v>0</v>
      </c>
    </row>
    <row r="65" spans="1:4" s="49" customFormat="1" ht="60.75" customHeight="1" x14ac:dyDescent="0.3">
      <c r="A65" s="50" t="s">
        <v>48</v>
      </c>
      <c r="B65" s="12">
        <v>1058259</v>
      </c>
      <c r="C65" s="31">
        <v>0</v>
      </c>
      <c r="D65" s="38">
        <f t="shared" si="2"/>
        <v>0</v>
      </c>
    </row>
    <row r="66" spans="1:4" s="49" customFormat="1" ht="57.75" customHeight="1" x14ac:dyDescent="0.3">
      <c r="A66" s="50" t="s">
        <v>49</v>
      </c>
      <c r="B66" s="12">
        <v>100000</v>
      </c>
      <c r="C66" s="31">
        <v>0</v>
      </c>
      <c r="D66" s="38">
        <f t="shared" si="2"/>
        <v>0</v>
      </c>
    </row>
    <row r="67" spans="1:4" s="49" customFormat="1" ht="60" customHeight="1" x14ac:dyDescent="0.3">
      <c r="A67" s="50" t="s">
        <v>76</v>
      </c>
      <c r="B67" s="8">
        <v>0</v>
      </c>
      <c r="C67" s="31">
        <v>0</v>
      </c>
      <c r="D67" s="44">
        <f t="shared" si="2"/>
        <v>0</v>
      </c>
    </row>
    <row r="68" spans="1:4" s="49" customFormat="1" ht="44.25" customHeight="1" x14ac:dyDescent="0.3">
      <c r="A68" s="50" t="s">
        <v>50</v>
      </c>
      <c r="B68" s="12">
        <v>100000</v>
      </c>
      <c r="C68" s="31">
        <v>0</v>
      </c>
      <c r="D68" s="38">
        <f t="shared" si="2"/>
        <v>0</v>
      </c>
    </row>
    <row r="69" spans="1:4" s="49" customFormat="1" ht="78.599999999999994" customHeight="1" thickBot="1" x14ac:dyDescent="0.35">
      <c r="A69" s="51" t="s">
        <v>51</v>
      </c>
      <c r="B69" s="35">
        <v>0</v>
      </c>
      <c r="C69" s="31">
        <v>0</v>
      </c>
      <c r="D69" s="40">
        <f t="shared" si="2"/>
        <v>0</v>
      </c>
    </row>
    <row r="70" spans="1:4" s="49" customFormat="1" ht="40.5" customHeight="1" thickBot="1" x14ac:dyDescent="0.35">
      <c r="A70" s="7" t="s">
        <v>52</v>
      </c>
      <c r="B70" s="11">
        <f>+B71</f>
        <v>600000</v>
      </c>
      <c r="C70" s="58">
        <f>SUM(C71:C74)</f>
        <v>0</v>
      </c>
      <c r="D70" s="59">
        <f t="shared" si="2"/>
        <v>0</v>
      </c>
    </row>
    <row r="71" spans="1:4" s="49" customFormat="1" ht="56.25" customHeight="1" x14ac:dyDescent="0.3">
      <c r="A71" s="48" t="s">
        <v>53</v>
      </c>
      <c r="B71" s="16">
        <v>600000</v>
      </c>
      <c r="C71" s="33">
        <v>0</v>
      </c>
      <c r="D71" s="41">
        <f t="shared" si="2"/>
        <v>0</v>
      </c>
    </row>
    <row r="72" spans="1:4" s="49" customFormat="1" ht="45" customHeight="1" x14ac:dyDescent="0.3">
      <c r="A72" s="50" t="s">
        <v>54</v>
      </c>
      <c r="B72" s="22">
        <v>0</v>
      </c>
      <c r="C72" s="31">
        <v>0</v>
      </c>
      <c r="D72" s="38">
        <f t="shared" si="2"/>
        <v>0</v>
      </c>
    </row>
    <row r="73" spans="1:4" s="49" customFormat="1" ht="66" customHeight="1" x14ac:dyDescent="0.3">
      <c r="A73" s="50" t="s">
        <v>55</v>
      </c>
      <c r="B73" s="22">
        <v>0</v>
      </c>
      <c r="C73" s="22">
        <v>0</v>
      </c>
      <c r="D73" s="38">
        <f t="shared" si="2"/>
        <v>0</v>
      </c>
    </row>
    <row r="74" spans="1:4" s="49" customFormat="1" ht="85.8" customHeight="1" thickBot="1" x14ac:dyDescent="0.35">
      <c r="A74" s="51" t="s">
        <v>72</v>
      </c>
      <c r="B74" s="31">
        <v>0</v>
      </c>
      <c r="C74" s="31">
        <v>0</v>
      </c>
      <c r="D74" s="40">
        <f t="shared" si="2"/>
        <v>0</v>
      </c>
    </row>
    <row r="75" spans="1:4" s="49" customFormat="1" ht="58.5" customHeight="1" thickBot="1" x14ac:dyDescent="0.35">
      <c r="A75" s="7" t="s">
        <v>85</v>
      </c>
      <c r="B75" s="58">
        <v>0</v>
      </c>
      <c r="C75" s="58">
        <f>SUM(C76:C77)</f>
        <v>0</v>
      </c>
      <c r="D75" s="59">
        <f t="shared" si="2"/>
        <v>0</v>
      </c>
    </row>
    <row r="76" spans="1:4" s="49" customFormat="1" ht="53.25" customHeight="1" x14ac:dyDescent="0.3">
      <c r="A76" s="48" t="s">
        <v>75</v>
      </c>
      <c r="B76" s="32">
        <v>0</v>
      </c>
      <c r="C76" s="33">
        <v>0</v>
      </c>
      <c r="D76" s="41">
        <f t="shared" si="2"/>
        <v>0</v>
      </c>
    </row>
    <row r="77" spans="1:4" s="49" customFormat="1" ht="80.25" customHeight="1" thickBot="1" x14ac:dyDescent="0.35">
      <c r="A77" s="51" t="s">
        <v>56</v>
      </c>
      <c r="B77" s="31">
        <v>0</v>
      </c>
      <c r="C77" s="31">
        <v>0</v>
      </c>
      <c r="D77" s="44">
        <f t="shared" si="2"/>
        <v>0</v>
      </c>
    </row>
    <row r="78" spans="1:4" s="49" customFormat="1" ht="42" customHeight="1" thickBot="1" x14ac:dyDescent="0.35">
      <c r="A78" s="7" t="s">
        <v>57</v>
      </c>
      <c r="B78" s="58">
        <v>0</v>
      </c>
      <c r="C78" s="58">
        <f>SUM(C79:C81)</f>
        <v>0</v>
      </c>
      <c r="D78" s="59">
        <f t="shared" si="2"/>
        <v>0</v>
      </c>
    </row>
    <row r="79" spans="1:4" s="49" customFormat="1" ht="55.5" customHeight="1" x14ac:dyDescent="0.3">
      <c r="A79" s="48" t="s">
        <v>58</v>
      </c>
      <c r="B79" s="32">
        <v>0</v>
      </c>
      <c r="C79" s="33">
        <v>0</v>
      </c>
      <c r="D79" s="44">
        <f t="shared" si="2"/>
        <v>0</v>
      </c>
    </row>
    <row r="80" spans="1:4" s="49" customFormat="1" ht="63" customHeight="1" x14ac:dyDescent="0.3">
      <c r="A80" s="50" t="s">
        <v>73</v>
      </c>
      <c r="B80" s="22">
        <v>0</v>
      </c>
      <c r="C80" s="31">
        <v>0</v>
      </c>
      <c r="D80" s="38">
        <f t="shared" si="2"/>
        <v>0</v>
      </c>
    </row>
    <row r="81" spans="1:4" s="49" customFormat="1" ht="78.75" customHeight="1" thickBot="1" x14ac:dyDescent="0.35">
      <c r="A81" s="51" t="s">
        <v>59</v>
      </c>
      <c r="B81" s="33">
        <v>0</v>
      </c>
      <c r="C81" s="31">
        <v>0</v>
      </c>
      <c r="D81" s="44">
        <f t="shared" ref="D81:D93" si="3">SUM(C81:C81)</f>
        <v>0</v>
      </c>
    </row>
    <row r="82" spans="1:4" s="49" customFormat="1" ht="41.25" customHeight="1" thickBot="1" x14ac:dyDescent="0.35">
      <c r="A82" s="77" t="s">
        <v>74</v>
      </c>
      <c r="B82" s="78">
        <f t="shared" ref="B82:C82" si="4">+B18+B24+B34+B44+B60+B70</f>
        <v>2184597781</v>
      </c>
      <c r="C82" s="78">
        <f t="shared" si="4"/>
        <v>103251874.17</v>
      </c>
      <c r="D82" s="79">
        <f t="shared" si="3"/>
        <v>103251874.17</v>
      </c>
    </row>
    <row r="83" spans="1:4" s="49" customFormat="1" ht="47.25" customHeight="1" thickBot="1" x14ac:dyDescent="0.35">
      <c r="A83" s="7" t="s">
        <v>60</v>
      </c>
      <c r="B83" s="61">
        <v>0</v>
      </c>
      <c r="C83" s="61">
        <f>+C84+C87+C90</f>
        <v>0</v>
      </c>
      <c r="D83" s="62">
        <f t="shared" si="3"/>
        <v>0</v>
      </c>
    </row>
    <row r="84" spans="1:4" s="49" customFormat="1" ht="48.75" customHeight="1" thickBot="1" x14ac:dyDescent="0.35">
      <c r="A84" s="7" t="s">
        <v>61</v>
      </c>
      <c r="B84" s="61">
        <v>0</v>
      </c>
      <c r="C84" s="61">
        <f>SUM(C85:C86)</f>
        <v>0</v>
      </c>
      <c r="D84" s="60">
        <f t="shared" si="3"/>
        <v>0</v>
      </c>
    </row>
    <row r="85" spans="1:4" s="49" customFormat="1" ht="65.25" customHeight="1" x14ac:dyDescent="0.3">
      <c r="A85" s="48" t="s">
        <v>62</v>
      </c>
      <c r="B85" s="32">
        <v>0</v>
      </c>
      <c r="C85" s="32">
        <v>0</v>
      </c>
      <c r="D85" s="45">
        <f t="shared" si="3"/>
        <v>0</v>
      </c>
    </row>
    <row r="86" spans="1:4" s="49" customFormat="1" ht="62.25" customHeight="1" thickBot="1" x14ac:dyDescent="0.35">
      <c r="A86" s="51" t="s">
        <v>63</v>
      </c>
      <c r="B86" s="33">
        <v>0</v>
      </c>
      <c r="C86" s="31">
        <v>0</v>
      </c>
      <c r="D86" s="46">
        <f t="shared" si="3"/>
        <v>0</v>
      </c>
    </row>
    <row r="87" spans="1:4" s="49" customFormat="1" ht="50.25" customHeight="1" thickBot="1" x14ac:dyDescent="0.35">
      <c r="A87" s="7" t="s">
        <v>64</v>
      </c>
      <c r="B87" s="61">
        <v>0</v>
      </c>
      <c r="C87" s="61">
        <f>SUM(C88:C89)</f>
        <v>0</v>
      </c>
      <c r="D87" s="60">
        <f t="shared" si="3"/>
        <v>0</v>
      </c>
    </row>
    <row r="88" spans="1:4" s="49" customFormat="1" ht="45.75" customHeight="1" x14ac:dyDescent="0.3">
      <c r="A88" s="80" t="s">
        <v>65</v>
      </c>
      <c r="B88" s="81">
        <v>0</v>
      </c>
      <c r="C88" s="81">
        <v>0</v>
      </c>
      <c r="D88" s="82">
        <f t="shared" si="3"/>
        <v>0</v>
      </c>
    </row>
    <row r="89" spans="1:4" s="49" customFormat="1" ht="53.25" customHeight="1" thickBot="1" x14ac:dyDescent="0.35">
      <c r="A89" s="51" t="s">
        <v>66</v>
      </c>
      <c r="B89" s="31">
        <v>0</v>
      </c>
      <c r="C89" s="31">
        <v>0</v>
      </c>
      <c r="D89" s="46">
        <f t="shared" si="3"/>
        <v>0</v>
      </c>
    </row>
    <row r="90" spans="1:4" s="49" customFormat="1" ht="53.25" customHeight="1" thickBot="1" x14ac:dyDescent="0.35">
      <c r="A90" s="7" t="s">
        <v>67</v>
      </c>
      <c r="B90" s="61">
        <v>0</v>
      </c>
      <c r="C90" s="61">
        <f>SUM(C91)</f>
        <v>0</v>
      </c>
      <c r="D90" s="60">
        <f t="shared" si="3"/>
        <v>0</v>
      </c>
    </row>
    <row r="91" spans="1:4" s="49" customFormat="1" ht="71.25" customHeight="1" thickBot="1" x14ac:dyDescent="0.35">
      <c r="A91" s="53" t="s">
        <v>68</v>
      </c>
      <c r="B91" s="33">
        <v>0</v>
      </c>
      <c r="C91" s="33">
        <v>0</v>
      </c>
      <c r="D91" s="47">
        <f t="shared" si="3"/>
        <v>0</v>
      </c>
    </row>
    <row r="92" spans="1:4" s="49" customFormat="1" ht="48.75" customHeight="1" thickBot="1" x14ac:dyDescent="0.35">
      <c r="A92" s="74" t="s">
        <v>69</v>
      </c>
      <c r="B92" s="75">
        <v>0</v>
      </c>
      <c r="C92" s="75">
        <f>+C83</f>
        <v>0</v>
      </c>
      <c r="D92" s="76">
        <f t="shared" si="3"/>
        <v>0</v>
      </c>
    </row>
    <row r="93" spans="1:4" s="49" customFormat="1" ht="57" customHeight="1" thickBot="1" x14ac:dyDescent="0.35">
      <c r="A93" s="63" t="s">
        <v>70</v>
      </c>
      <c r="B93" s="64">
        <f t="shared" ref="B93:C93" si="5">+B82+B92</f>
        <v>2184597781</v>
      </c>
      <c r="C93" s="64">
        <f t="shared" si="5"/>
        <v>103251874.17</v>
      </c>
      <c r="D93" s="28">
        <f t="shared" si="3"/>
        <v>103251874.17</v>
      </c>
    </row>
    <row r="94" spans="1:4" ht="15.75" customHeight="1" x14ac:dyDescent="0.3">
      <c r="A94" s="6"/>
      <c r="B94" s="18"/>
      <c r="C94" s="23"/>
      <c r="D94" s="25"/>
    </row>
    <row r="95" spans="1:4" ht="15.75" customHeight="1" x14ac:dyDescent="0.3">
      <c r="A95" s="72" t="s">
        <v>81</v>
      </c>
      <c r="B95" s="72"/>
      <c r="C95" s="73"/>
      <c r="D95" s="73"/>
    </row>
    <row r="96" spans="1:4" ht="15.75" customHeight="1" x14ac:dyDescent="0.3">
      <c r="A96" s="66" t="s">
        <v>82</v>
      </c>
      <c r="B96" s="66"/>
      <c r="C96" s="67"/>
      <c r="D96" s="67"/>
    </row>
    <row r="97" spans="1:4" ht="15.75" customHeight="1" x14ac:dyDescent="0.3">
      <c r="A97" s="66" t="s">
        <v>83</v>
      </c>
      <c r="B97" s="66"/>
      <c r="C97" s="67"/>
      <c r="D97" s="67"/>
    </row>
    <row r="98" spans="1:4" ht="42.6" customHeight="1" x14ac:dyDescent="0.3">
      <c r="A98" s="66" t="s">
        <v>84</v>
      </c>
      <c r="B98" s="66"/>
      <c r="C98" s="67"/>
      <c r="D98" s="67"/>
    </row>
    <row r="99" spans="1:4" ht="48.6" customHeight="1" x14ac:dyDescent="0.3">
      <c r="A99" s="3"/>
      <c r="B99" s="19"/>
      <c r="C99" s="24"/>
    </row>
    <row r="100" spans="1:4" ht="15.75" customHeight="1" x14ac:dyDescent="0.3">
      <c r="A100" s="3"/>
      <c r="B100" s="19"/>
      <c r="C100" s="24"/>
    </row>
    <row r="101" spans="1:4" ht="15.75" customHeight="1" x14ac:dyDescent="0.3">
      <c r="A101" s="3"/>
      <c r="B101" s="19"/>
      <c r="C101" s="24"/>
    </row>
    <row r="102" spans="1:4" ht="15.75" customHeight="1" x14ac:dyDescent="0.3">
      <c r="A102" s="4"/>
      <c r="B102" s="20"/>
      <c r="C102" s="13"/>
    </row>
    <row r="103" spans="1:4" ht="15.75" customHeight="1" x14ac:dyDescent="0.3"/>
    <row r="104" spans="1:4" ht="15.75" customHeight="1" x14ac:dyDescent="0.3"/>
    <row r="105" spans="1:4" ht="15.75" customHeight="1" x14ac:dyDescent="0.3"/>
    <row r="106" spans="1:4" ht="15.75" customHeight="1" x14ac:dyDescent="0.3"/>
    <row r="107" spans="1:4" ht="15.75" customHeight="1" x14ac:dyDescent="0.3"/>
    <row r="108" spans="1:4" ht="15.75" customHeight="1" x14ac:dyDescent="0.3"/>
    <row r="109" spans="1:4" ht="15.75" customHeight="1" x14ac:dyDescent="0.3"/>
    <row r="110" spans="1:4" ht="15.75" customHeight="1" x14ac:dyDescent="0.3"/>
    <row r="111" spans="1:4" ht="15.75" customHeight="1" x14ac:dyDescent="0.3"/>
    <row r="112" spans="1:4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</sheetData>
  <mergeCells count="9">
    <mergeCell ref="A96:D96"/>
    <mergeCell ref="A97:D97"/>
    <mergeCell ref="A98:D98"/>
    <mergeCell ref="A14:D14"/>
    <mergeCell ref="A10:B10"/>
    <mergeCell ref="A11:C11"/>
    <mergeCell ref="A13:D13"/>
    <mergeCell ref="A12:D12"/>
    <mergeCell ref="A95:D95"/>
  </mergeCells>
  <phoneticPr fontId="9" type="noConversion"/>
  <printOptions horizontalCentered="1"/>
  <pageMargins left="1" right="1" top="1" bottom="1" header="0.5" footer="0.5"/>
  <pageSetup scale="67" fitToHeight="0" orientation="portrait" r:id="rId1"/>
  <ignoredErrors>
    <ignoredError sqref="D19:D91 C52 C60 C70 C75 C8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EJECUCIÓN GASTOS ENERO 2026</vt:lpstr>
      <vt:lpstr>'EJECUCIÓN GASTOS ENERO 2026'!Área_de_impresión</vt:lpstr>
      <vt:lpstr>'EJECUCIÓN GASTOS ENERO 2026'!Títulos_a_imprimir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2026-02-09T13:41:24Z</cp:lastPrinted>
  <dcterms:created xsi:type="dcterms:W3CDTF">2018-04-17T18:57:16Z</dcterms:created>
  <dcterms:modified xsi:type="dcterms:W3CDTF">2026-02-09T14:01:15Z</dcterms:modified>
</cp:coreProperties>
</file>